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5" windowWidth="15480" windowHeight="11640"/>
  </bookViews>
  <sheets>
    <sheet name="Kalkulátor" sheetId="1" r:id="rId1"/>
    <sheet name="adatok és források" sheetId="5" r:id="rId2"/>
  </sheets>
  <calcPr calcId="125725"/>
</workbook>
</file>

<file path=xl/calcChain.xml><?xml version="1.0" encoding="utf-8"?>
<calcChain xmlns="http://schemas.openxmlformats.org/spreadsheetml/2006/main">
  <c r="J17" i="1"/>
  <c r="J19"/>
  <c r="J20" s="1"/>
  <c r="J18"/>
  <c r="J35" i="5"/>
  <c r="J33"/>
  <c r="G34"/>
  <c r="G30"/>
  <c r="J26"/>
  <c r="J27"/>
  <c r="J8"/>
  <c r="J9"/>
  <c r="J17"/>
  <c r="J18"/>
  <c r="G33"/>
  <c r="Q5"/>
  <c r="G35"/>
</calcChain>
</file>

<file path=xl/sharedStrings.xml><?xml version="1.0" encoding="utf-8"?>
<sst xmlns="http://schemas.openxmlformats.org/spreadsheetml/2006/main" count="49" uniqueCount="44">
  <si>
    <t>http://www.conservatree.com/learn/EnviroIssues/TreeStats.shtml</t>
  </si>
  <si>
    <t>Factor per page</t>
  </si>
  <si>
    <t>Ypsilon Solution ECM Zöld kalkulátor</t>
  </si>
  <si>
    <t>Az Ön cége mennyire támogatja a fenntarthatóságot?</t>
  </si>
  <si>
    <t>Mennyi dokumentum érkezik érkezik az Ön szervezetéhez egy évben, lapszámra lebontva?</t>
  </si>
  <si>
    <t>Hány folyóméter papír alapú iratot tárolnak egy évben, oldalszámra lebontva? (egy folyóméter irat kb. 4-6000 lap)</t>
  </si>
  <si>
    <t>Hány oldal dokumentum keletkezik egy évben az Ön cégénél, lapszámra lebontva?</t>
  </si>
  <si>
    <t>Ennyi hordó olaj marad meg</t>
  </si>
  <si>
    <t>Ennyi fát mentünk meg</t>
  </si>
  <si>
    <t>Ha a fentiek kezelését ECM rendszer támogatásával végzik, akkor:</t>
  </si>
  <si>
    <t>Adatok és források</t>
  </si>
  <si>
    <t>Papír átalakítása Fa mértékegységgé</t>
  </si>
  <si>
    <t>Egy csomag irodai papír (500 lap=egy egység) körülbelül hat százaléka egy fa http://www.printingtalk.com/news/thq/thq105.html</t>
  </si>
  <si>
    <t>1 ream = 6% of a tree (17 csomag papír egy fa)</t>
  </si>
  <si>
    <t>$6 egy csomag papír</t>
  </si>
  <si>
    <t>2/3 -a a papír a nyomtatási költségeknek</t>
  </si>
  <si>
    <t>Print költség * 2/3  / $6 / 17 = egy fa</t>
  </si>
  <si>
    <t>A szállítás hordó olaj mértékegységgé alakítása</t>
  </si>
  <si>
    <t xml:space="preserve">Diesel üzemanyag $5.15/gallon. </t>
  </si>
  <si>
    <t>Egy hordó olaj, az 9 liter gázolaj http://www.factcheck.org/elections-2008/the_truth_about_tire_pressure.html</t>
  </si>
  <si>
    <t>Szállítási költség -6% *43.5% / 5.15 / 9 = hordó olaj</t>
  </si>
  <si>
    <t>Papír költség</t>
  </si>
  <si>
    <t>Lapra vetített egység</t>
  </si>
  <si>
    <t>Fák száma</t>
  </si>
  <si>
    <t>szállítási költség</t>
  </si>
  <si>
    <t>Lapra vetített egys</t>
  </si>
  <si>
    <t>Hordó olaj</t>
  </si>
  <si>
    <t>Szállítás átalakítása kiló szénné</t>
  </si>
  <si>
    <t>Szállítási költség: 6% profit, 43.5% marad, ha az üzemanyag ára http://www.mlive.com/businessreview/western/index.ssf/2008/06/shipping_costs_manufacturers.html</t>
  </si>
  <si>
    <t>Diesel üzemanyag $5.15/gallon.</t>
  </si>
  <si>
    <t>egy liter gázolaj 22,2 font szenet termel http://www.epa.gov/otaq/climate/420f05001.htm</t>
  </si>
  <si>
    <t>Szállítási díj -6% *43.5% / 5.15 * 22.2 = font szén</t>
  </si>
  <si>
    <t>Szén (font)</t>
  </si>
  <si>
    <t>Fizikai irattárolás energiára való átváltása</t>
  </si>
  <si>
    <t>Lap / CU FT: 500 lap/csomag; 10 csomag/karton; 40 karton/raklap; 40 CU FT/raklap</t>
  </si>
  <si>
    <t>összesített költség (hő) CU FT (http://www.fypower.org/bpg/index.html?b=offices)</t>
  </si>
  <si>
    <t>főtésre vetített hordó olaj CU FT</t>
  </si>
  <si>
    <t>Hordó olaj / lap tárolás</t>
  </si>
  <si>
    <t>Font szén / lap tárolás</t>
  </si>
  <si>
    <t>font szén</t>
  </si>
  <si>
    <t>Megadott számok: lapszámra vetítve!</t>
  </si>
  <si>
    <t>Ennyi font szén kicsátását kerüljük el (1 kg = 2,2 font)</t>
  </si>
  <si>
    <t>Ennyi kilogram szén szén kibocsátását kerüljük el</t>
  </si>
  <si>
    <t>szállítási költséget: 6% profit, 43.5% megmarad, ha az üzemanyag ára http://www.mlive.com/businessreview/western/index.ssf/2008/06/shipping_costs_manufacturers.html</t>
  </si>
</sst>
</file>

<file path=xl/styles.xml><?xml version="1.0" encoding="utf-8"?>
<styleSheet xmlns="http://schemas.openxmlformats.org/spreadsheetml/2006/main">
  <numFmts count="8">
    <numFmt numFmtId="164" formatCode="&quot;$&quot;#,##0_);[Red]\(&quot;$&quot;#,##0\)"/>
    <numFmt numFmtId="165" formatCode="&quot;$&quot;#,##0.00_);[Red]\(&quot;$&quot;#,##0.00\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_(* #,##0_);_(* \(#,##0\);_(* &quot;-&quot;??_);_(@_)"/>
    <numFmt numFmtId="169" formatCode="_(&quot;$&quot;* #,##0_);_(&quot;$&quot;* \(#,##0\);_(&quot;$&quot;* &quot;-&quot;??_);_(@_)"/>
    <numFmt numFmtId="170" formatCode="_(* #,##0.000000_);_(* \(#,##0.000000\);_(* &quot;-&quot;??_);_(@_)"/>
    <numFmt numFmtId="171" formatCode="&quot;$&quot;#,##0.00"/>
  </numFmts>
  <fonts count="2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0"/>
      <color indexed="8"/>
      <name val="Courier New"/>
      <family val="3"/>
    </font>
    <font>
      <sz val="11"/>
      <color indexed="8"/>
      <name val="Arial"/>
      <family val="2"/>
    </font>
    <font>
      <u/>
      <sz val="11"/>
      <color indexed="12"/>
      <name val="Calibri"/>
      <family val="2"/>
    </font>
    <font>
      <sz val="11"/>
      <color indexed="8"/>
      <name val="Courier New"/>
      <family val="3"/>
    </font>
    <font>
      <sz val="14"/>
      <color indexed="8"/>
      <name val="Calibri"/>
      <family val="2"/>
    </font>
    <font>
      <b/>
      <sz val="16"/>
      <color indexed="17"/>
      <name val="Calibri"/>
      <family val="2"/>
    </font>
    <font>
      <b/>
      <sz val="16"/>
      <color indexed="8"/>
      <name val="Calibri"/>
      <family val="2"/>
    </font>
    <font>
      <b/>
      <sz val="18"/>
      <color indexed="17"/>
      <name val="Calibri"/>
      <family val="2"/>
    </font>
    <font>
      <b/>
      <sz val="10"/>
      <name val="Calibri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6"/>
      <color theme="1"/>
      <name val="Calibri"/>
      <family val="2"/>
      <scheme val="minor"/>
    </font>
    <font>
      <b/>
      <sz val="16"/>
      <color rgb="FF7030A0"/>
      <name val="Calibri"/>
      <family val="2"/>
      <scheme val="minor"/>
    </font>
    <font>
      <b/>
      <sz val="16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b/>
      <sz val="28"/>
      <color indexed="17"/>
      <name val="Calibri"/>
      <family val="2"/>
      <charset val="238"/>
    </font>
    <font>
      <b/>
      <sz val="36"/>
      <color indexed="17"/>
      <name val="Calibri"/>
      <family val="2"/>
      <charset val="238"/>
    </font>
    <font>
      <sz val="36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rgb="FF00B050"/>
      </top>
      <bottom/>
      <diagonal/>
    </border>
    <border>
      <left style="thick">
        <color theme="6" tint="-0.499984740745262"/>
      </left>
      <right style="thick">
        <color theme="6" tint="-0.499984740745262"/>
      </right>
      <top style="thick">
        <color theme="6" tint="-0.499984740745262"/>
      </top>
      <bottom style="thin">
        <color theme="6" tint="-0.499984740745262"/>
      </bottom>
      <diagonal/>
    </border>
    <border>
      <left style="thick">
        <color theme="6" tint="-0.499984740745262"/>
      </left>
      <right style="thick">
        <color theme="6" tint="-0.499984740745262"/>
      </right>
      <top style="thin">
        <color theme="6" tint="-0.499984740745262"/>
      </top>
      <bottom style="thick">
        <color theme="6" tint="-0.499984740745262"/>
      </bottom>
      <diagonal/>
    </border>
    <border>
      <left style="thick">
        <color theme="6" tint="-0.499984740745262"/>
      </left>
      <right style="thick">
        <color theme="6" tint="-0.499984740745262"/>
      </right>
      <top style="thin">
        <color theme="6" tint="-0.499984740745262"/>
      </top>
      <bottom/>
      <diagonal/>
    </border>
  </borders>
  <cellStyleXfs count="4">
    <xf numFmtId="0" fontId="0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</cellStyleXfs>
  <cellXfs count="96">
    <xf numFmtId="0" fontId="0" fillId="0" borderId="0" xfId="0"/>
    <xf numFmtId="0" fontId="2" fillId="0" borderId="0" xfId="0" applyFont="1"/>
    <xf numFmtId="0" fontId="0" fillId="2" borderId="0" xfId="0" applyFill="1" applyBorder="1"/>
    <xf numFmtId="0" fontId="0" fillId="2" borderId="1" xfId="0" applyFill="1" applyBorder="1"/>
    <xf numFmtId="0" fontId="0" fillId="0" borderId="0" xfId="0" applyFont="1"/>
    <xf numFmtId="0" fontId="0" fillId="2" borderId="3" xfId="0" applyFont="1" applyFill="1" applyBorder="1"/>
    <xf numFmtId="0" fontId="0" fillId="2" borderId="4" xfId="0" applyFont="1" applyFill="1" applyBorder="1"/>
    <xf numFmtId="0" fontId="0" fillId="2" borderId="0" xfId="0" applyFont="1" applyFill="1" applyBorder="1"/>
    <xf numFmtId="0" fontId="0" fillId="2" borderId="5" xfId="0" applyFont="1" applyFill="1" applyBorder="1"/>
    <xf numFmtId="0" fontId="5" fillId="2" borderId="6" xfId="3" applyFont="1" applyFill="1" applyBorder="1" applyAlignment="1" applyProtection="1"/>
    <xf numFmtId="0" fontId="0" fillId="2" borderId="1" xfId="0" applyFont="1" applyFill="1" applyBorder="1"/>
    <xf numFmtId="0" fontId="0" fillId="2" borderId="7" xfId="0" applyFont="1" applyFill="1" applyBorder="1"/>
    <xf numFmtId="0" fontId="0" fillId="0" borderId="0" xfId="0" applyFont="1" applyFill="1" applyBorder="1"/>
    <xf numFmtId="0" fontId="4" fillId="0" borderId="0" xfId="0" applyFont="1"/>
    <xf numFmtId="0" fontId="6" fillId="0" borderId="0" xfId="0" applyFont="1"/>
    <xf numFmtId="168" fontId="12" fillId="2" borderId="0" xfId="1" applyNumberFormat="1" applyFont="1" applyFill="1" applyBorder="1"/>
    <xf numFmtId="0" fontId="0" fillId="2" borderId="0" xfId="0" applyFont="1" applyFill="1"/>
    <xf numFmtId="170" fontId="12" fillId="2" borderId="0" xfId="1" applyNumberFormat="1" applyFont="1" applyFill="1" applyBorder="1"/>
    <xf numFmtId="0" fontId="0" fillId="3" borderId="3" xfId="0" applyFont="1" applyFill="1" applyBorder="1"/>
    <xf numFmtId="0" fontId="0" fillId="3" borderId="4" xfId="0" applyFont="1" applyFill="1" applyBorder="1"/>
    <xf numFmtId="0" fontId="0" fillId="3" borderId="6" xfId="0" applyFont="1" applyFill="1" applyBorder="1"/>
    <xf numFmtId="0" fontId="0" fillId="3" borderId="0" xfId="0" applyFont="1" applyFill="1" applyBorder="1"/>
    <xf numFmtId="0" fontId="0" fillId="3" borderId="5" xfId="0" applyFont="1" applyFill="1" applyBorder="1"/>
    <xf numFmtId="0" fontId="0" fillId="3" borderId="6" xfId="0" applyFill="1" applyBorder="1"/>
    <xf numFmtId="0" fontId="0" fillId="3" borderId="0" xfId="0" applyFill="1" applyBorder="1"/>
    <xf numFmtId="168" fontId="12" fillId="3" borderId="0" xfId="1" applyNumberFormat="1" applyFont="1" applyFill="1" applyBorder="1"/>
    <xf numFmtId="170" fontId="12" fillId="3" borderId="0" xfId="1" applyNumberFormat="1" applyFont="1" applyFill="1" applyBorder="1"/>
    <xf numFmtId="0" fontId="0" fillId="3" borderId="8" xfId="0" applyFont="1" applyFill="1" applyBorder="1"/>
    <xf numFmtId="0" fontId="0" fillId="3" borderId="1" xfId="0" applyFont="1" applyFill="1" applyBorder="1"/>
    <xf numFmtId="0" fontId="0" fillId="3" borderId="1" xfId="0" applyFill="1" applyBorder="1"/>
    <xf numFmtId="168" fontId="12" fillId="3" borderId="1" xfId="1" applyNumberFormat="1" applyFont="1" applyFill="1" applyBorder="1"/>
    <xf numFmtId="0" fontId="0" fillId="3" borderId="7" xfId="0" applyFont="1" applyFill="1" applyBorder="1"/>
    <xf numFmtId="0" fontId="2" fillId="0" borderId="0" xfId="0" applyFont="1" applyFill="1" applyBorder="1"/>
    <xf numFmtId="0" fontId="0" fillId="4" borderId="6" xfId="0" applyFill="1" applyBorder="1"/>
    <xf numFmtId="0" fontId="0" fillId="4" borderId="0" xfId="0" applyFill="1" applyBorder="1"/>
    <xf numFmtId="168" fontId="12" fillId="4" borderId="0" xfId="1" applyNumberFormat="1" applyFont="1" applyFill="1" applyBorder="1"/>
    <xf numFmtId="0" fontId="0" fillId="4" borderId="3" xfId="0" applyFont="1" applyFill="1" applyBorder="1"/>
    <xf numFmtId="0" fontId="0" fillId="4" borderId="4" xfId="0" applyFont="1" applyFill="1" applyBorder="1"/>
    <xf numFmtId="0" fontId="0" fillId="4" borderId="0" xfId="0" applyFont="1" applyFill="1" applyBorder="1"/>
    <xf numFmtId="0" fontId="0" fillId="4" borderId="5" xfId="0" applyFont="1" applyFill="1" applyBorder="1"/>
    <xf numFmtId="0" fontId="0" fillId="4" borderId="6" xfId="0" applyFont="1" applyFill="1" applyBorder="1"/>
    <xf numFmtId="0" fontId="0" fillId="4" borderId="8" xfId="0" applyFont="1" applyFill="1" applyBorder="1"/>
    <xf numFmtId="0" fontId="0" fillId="4" borderId="1" xfId="0" applyFont="1" applyFill="1" applyBorder="1"/>
    <xf numFmtId="0" fontId="0" fillId="4" borderId="1" xfId="0" applyFill="1" applyBorder="1"/>
    <xf numFmtId="168" fontId="0" fillId="4" borderId="1" xfId="0" applyNumberFormat="1" applyFont="1" applyFill="1" applyBorder="1"/>
    <xf numFmtId="0" fontId="0" fillId="4" borderId="7" xfId="0" applyFont="1" applyFill="1" applyBorder="1"/>
    <xf numFmtId="168" fontId="12" fillId="2" borderId="1" xfId="1" applyNumberFormat="1" applyFont="1" applyFill="1" applyBorder="1"/>
    <xf numFmtId="0" fontId="0" fillId="5" borderId="0" xfId="0" applyFill="1"/>
    <xf numFmtId="168" fontId="1" fillId="5" borderId="0" xfId="1" applyNumberFormat="1" applyFont="1" applyFill="1"/>
    <xf numFmtId="0" fontId="0" fillId="0" borderId="0" xfId="0" applyNumberFormat="1" applyFont="1"/>
    <xf numFmtId="171" fontId="0" fillId="0" borderId="0" xfId="0" applyNumberFormat="1" applyFont="1"/>
    <xf numFmtId="0" fontId="0" fillId="4" borderId="2" xfId="0" applyFill="1" applyBorder="1"/>
    <xf numFmtId="165" fontId="0" fillId="4" borderId="0" xfId="0" applyNumberFormat="1" applyFont="1" applyFill="1" applyBorder="1"/>
    <xf numFmtId="164" fontId="0" fillId="4" borderId="0" xfId="0" applyNumberFormat="1" applyFont="1" applyFill="1" applyBorder="1"/>
    <xf numFmtId="0" fontId="0" fillId="4" borderId="8" xfId="0" applyFill="1" applyBorder="1"/>
    <xf numFmtId="0" fontId="0" fillId="4" borderId="0" xfId="0" applyNumberFormat="1" applyFont="1" applyFill="1" applyBorder="1"/>
    <xf numFmtId="0" fontId="0" fillId="3" borderId="2" xfId="0" applyFill="1" applyBorder="1"/>
    <xf numFmtId="170" fontId="0" fillId="0" borderId="0" xfId="0" applyNumberFormat="1" applyFont="1" applyFill="1" applyBorder="1"/>
    <xf numFmtId="0" fontId="0" fillId="0" borderId="0" xfId="0" applyNumberFormat="1" applyFill="1" applyBorder="1"/>
    <xf numFmtId="169" fontId="11" fillId="0" borderId="0" xfId="2" applyNumberFormat="1" applyFont="1" applyFill="1" applyBorder="1" applyAlignment="1">
      <alignment horizontal="right"/>
    </xf>
    <xf numFmtId="168" fontId="12" fillId="0" borderId="0" xfId="1" applyNumberFormat="1" applyFont="1" applyFill="1" applyBorder="1"/>
    <xf numFmtId="0" fontId="0" fillId="2" borderId="6" xfId="0" applyFill="1" applyBorder="1"/>
    <xf numFmtId="0" fontId="0" fillId="2" borderId="8" xfId="0" applyFill="1" applyBorder="1"/>
    <xf numFmtId="0" fontId="0" fillId="4" borderId="9" xfId="0" applyFont="1" applyFill="1" applyBorder="1"/>
    <xf numFmtId="0" fontId="0" fillId="4" borderId="10" xfId="0" applyFont="1" applyFill="1" applyBorder="1"/>
    <xf numFmtId="0" fontId="0" fillId="6" borderId="0" xfId="0" applyFill="1"/>
    <xf numFmtId="0" fontId="0" fillId="0" borderId="0" xfId="0" applyFill="1"/>
    <xf numFmtId="0" fontId="0" fillId="4" borderId="9" xfId="0" applyFill="1" applyBorder="1"/>
    <xf numFmtId="0" fontId="0" fillId="4" borderId="11" xfId="0" applyFill="1" applyBorder="1" applyAlignment="1">
      <alignment horizontal="center"/>
    </xf>
    <xf numFmtId="0" fontId="0" fillId="7" borderId="0" xfId="0" applyFill="1"/>
    <xf numFmtId="168" fontId="1" fillId="7" borderId="0" xfId="1" applyNumberFormat="1" applyFont="1" applyFill="1"/>
    <xf numFmtId="0" fontId="0" fillId="0" borderId="0" xfId="0" applyAlignment="1">
      <alignment wrapText="1"/>
    </xf>
    <xf numFmtId="0" fontId="0" fillId="0" borderId="0" xfId="0" applyAlignment="1" applyProtection="1">
      <alignment horizontal="center" wrapText="1"/>
      <protection hidden="1"/>
    </xf>
    <xf numFmtId="0" fontId="0" fillId="8" borderId="0" xfId="0" applyFill="1"/>
    <xf numFmtId="0" fontId="7" fillId="8" borderId="0" xfId="0" applyFont="1" applyFill="1"/>
    <xf numFmtId="0" fontId="0" fillId="8" borderId="12" xfId="0" applyFill="1" applyBorder="1"/>
    <xf numFmtId="0" fontId="10" fillId="8" borderId="0" xfId="0" applyFont="1" applyFill="1"/>
    <xf numFmtId="0" fontId="14" fillId="8" borderId="0" xfId="0" applyFont="1" applyFill="1"/>
    <xf numFmtId="0" fontId="15" fillId="8" borderId="0" xfId="0" applyFont="1" applyFill="1"/>
    <xf numFmtId="0" fontId="8" fillId="8" borderId="0" xfId="0" applyFont="1" applyFill="1"/>
    <xf numFmtId="168" fontId="9" fillId="8" borderId="13" xfId="1" applyNumberFormat="1" applyFont="1" applyFill="1" applyBorder="1" applyAlignment="1">
      <alignment horizontal="right"/>
    </xf>
    <xf numFmtId="168" fontId="9" fillId="8" borderId="14" xfId="1" applyNumberFormat="1" applyFont="1" applyFill="1" applyBorder="1" applyAlignment="1">
      <alignment horizontal="right"/>
    </xf>
    <xf numFmtId="0" fontId="18" fillId="8" borderId="0" xfId="0" applyFont="1" applyFill="1"/>
    <xf numFmtId="0" fontId="0" fillId="2" borderId="2" xfId="0" applyFill="1" applyBorder="1"/>
    <xf numFmtId="168" fontId="9" fillId="8" borderId="15" xfId="1" applyNumberFormat="1" applyFont="1" applyFill="1" applyBorder="1" applyAlignment="1">
      <alignment horizontal="right"/>
    </xf>
    <xf numFmtId="0" fontId="16" fillId="7" borderId="0" xfId="0" applyFont="1" applyFill="1"/>
    <xf numFmtId="0" fontId="17" fillId="7" borderId="0" xfId="0" applyFont="1" applyFill="1"/>
    <xf numFmtId="168" fontId="9" fillId="7" borderId="0" xfId="1" applyNumberFormat="1" applyFont="1" applyFill="1" applyBorder="1" applyAlignment="1">
      <alignment horizontal="center"/>
    </xf>
    <xf numFmtId="168" fontId="9" fillId="7" borderId="0" xfId="1" applyNumberFormat="1" applyFont="1" applyFill="1" applyBorder="1" applyAlignment="1">
      <alignment horizontal="right"/>
    </xf>
    <xf numFmtId="0" fontId="0" fillId="9" borderId="0" xfId="0" applyFill="1"/>
    <xf numFmtId="0" fontId="0" fillId="9" borderId="0" xfId="0" applyFill="1" applyAlignment="1">
      <alignment wrapText="1"/>
    </xf>
    <xf numFmtId="3" fontId="3" fillId="9" borderId="0" xfId="0" applyNumberFormat="1" applyFont="1" applyFill="1"/>
    <xf numFmtId="0" fontId="0" fillId="10" borderId="0" xfId="0" applyFill="1"/>
    <xf numFmtId="0" fontId="19" fillId="10" borderId="0" xfId="0" applyFont="1" applyFill="1"/>
    <xf numFmtId="0" fontId="20" fillId="10" borderId="0" xfId="0" applyFont="1" applyFill="1"/>
    <xf numFmtId="0" fontId="7" fillId="10" borderId="0" xfId="0" applyFont="1" applyFill="1"/>
  </cellXfs>
  <cellStyles count="4">
    <cellStyle name="Comma" xfId="1" builtinId="3"/>
    <cellStyle name="Currency" xfId="2" builtinId="4"/>
    <cellStyle name="Hyperlink" xfId="3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800100</xdr:colOff>
      <xdr:row>2</xdr:row>
      <xdr:rowOff>165100</xdr:rowOff>
    </xdr:from>
    <xdr:to>
      <xdr:col>9</xdr:col>
      <xdr:colOff>1257300</xdr:colOff>
      <xdr:row>6</xdr:row>
      <xdr:rowOff>12700</xdr:rowOff>
    </xdr:to>
    <xdr:pic>
      <xdr:nvPicPr>
        <xdr:cNvPr id="3" name="Picture 2" descr="nagy_logo_2.jp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9639300" y="546100"/>
          <a:ext cx="2133600" cy="1066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conservatree.com/learn/EnviroIssues/TreeStats.s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Q55"/>
  <sheetViews>
    <sheetView showGridLines="0" showRowColHeaders="0" tabSelected="1" zoomScale="75" zoomScaleNormal="100" workbookViewId="0">
      <selection activeCell="J14" sqref="J14"/>
    </sheetView>
  </sheetViews>
  <sheetFormatPr defaultRowHeight="15"/>
  <cols>
    <col min="1" max="1" width="1.140625" customWidth="1"/>
    <col min="2" max="2" width="22.85546875" customWidth="1"/>
    <col min="4" max="4" width="17.5703125" customWidth="1"/>
    <col min="5" max="5" width="21" customWidth="1"/>
    <col min="6" max="6" width="21.85546875" customWidth="1"/>
    <col min="7" max="7" width="21.28515625" customWidth="1"/>
    <col min="8" max="8" width="17.7109375" customWidth="1"/>
    <col min="9" max="9" width="25.140625" customWidth="1"/>
    <col min="10" max="10" width="21.7109375" customWidth="1"/>
    <col min="12" max="12" width="15.28515625" bestFit="1" customWidth="1"/>
    <col min="13" max="13" width="29.7109375" customWidth="1"/>
  </cols>
  <sheetData>
    <row r="1" spans="1:69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65"/>
      <c r="N1" s="65"/>
      <c r="O1" s="65"/>
    </row>
    <row r="2" spans="1:69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65"/>
      <c r="N2" s="65"/>
      <c r="O2" s="65"/>
    </row>
    <row r="3" spans="1:69">
      <c r="A3" s="89"/>
      <c r="B3" s="92"/>
      <c r="C3" s="92"/>
      <c r="D3" s="92"/>
      <c r="E3" s="92"/>
      <c r="F3" s="92"/>
      <c r="G3" s="92"/>
      <c r="H3" s="92"/>
      <c r="I3" s="92"/>
      <c r="J3" s="92"/>
      <c r="K3" s="73"/>
      <c r="L3" s="73"/>
      <c r="M3" s="69"/>
      <c r="N3" s="69"/>
      <c r="O3" s="47"/>
    </row>
    <row r="4" spans="1:69" ht="46.5">
      <c r="A4" s="89"/>
      <c r="B4" s="93" t="s">
        <v>2</v>
      </c>
      <c r="C4" s="94"/>
      <c r="D4" s="94"/>
      <c r="E4" s="94"/>
      <c r="F4" s="92"/>
      <c r="G4" s="92"/>
      <c r="H4" s="92"/>
      <c r="I4" s="92"/>
      <c r="J4" s="92"/>
      <c r="K4" s="73"/>
      <c r="L4" s="73"/>
      <c r="M4" s="69"/>
      <c r="N4" s="69"/>
      <c r="O4" s="47"/>
    </row>
    <row r="5" spans="1:69" ht="18.75">
      <c r="A5" s="89"/>
      <c r="B5" s="95"/>
      <c r="C5" s="92"/>
      <c r="D5" s="92"/>
      <c r="E5" s="92"/>
      <c r="F5" s="92"/>
      <c r="G5" s="92"/>
      <c r="H5" s="92"/>
      <c r="I5" s="92"/>
      <c r="J5" s="92"/>
      <c r="K5" s="73"/>
      <c r="L5" s="73"/>
      <c r="M5" s="69"/>
      <c r="N5" s="69"/>
      <c r="O5" s="47"/>
    </row>
    <row r="6" spans="1:69">
      <c r="A6" s="89"/>
      <c r="B6" s="92"/>
      <c r="C6" s="92"/>
      <c r="D6" s="92"/>
      <c r="E6" s="92"/>
      <c r="F6" s="92"/>
      <c r="G6" s="92"/>
      <c r="H6" s="92"/>
      <c r="I6" s="92"/>
      <c r="J6" s="92"/>
      <c r="K6" s="73"/>
      <c r="L6" s="73"/>
      <c r="M6" s="69"/>
      <c r="N6" s="69"/>
      <c r="O6" s="47"/>
    </row>
    <row r="7" spans="1:69">
      <c r="A7" s="90"/>
      <c r="B7" s="92"/>
      <c r="C7" s="92"/>
      <c r="D7" s="92"/>
      <c r="E7" s="92"/>
      <c r="F7" s="92"/>
      <c r="G7" s="92"/>
      <c r="H7" s="92"/>
      <c r="I7" s="92"/>
      <c r="J7" s="92"/>
      <c r="K7" s="73"/>
      <c r="L7" s="73"/>
      <c r="M7" s="69"/>
      <c r="N7" s="70"/>
      <c r="O7" s="47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</row>
    <row r="8" spans="1:69">
      <c r="A8" s="89"/>
      <c r="B8" s="75"/>
      <c r="C8" s="75"/>
      <c r="D8" s="75"/>
      <c r="E8" s="75"/>
      <c r="F8" s="75"/>
      <c r="G8" s="75"/>
      <c r="H8" s="75"/>
      <c r="I8" s="75"/>
      <c r="J8" s="75"/>
      <c r="K8" s="73"/>
      <c r="L8" s="73"/>
      <c r="M8" s="69"/>
      <c r="N8" s="70"/>
      <c r="O8" s="47"/>
    </row>
    <row r="9" spans="1:69" ht="23.25">
      <c r="A9" s="89"/>
      <c r="B9" s="76" t="s">
        <v>3</v>
      </c>
      <c r="C9" s="73"/>
      <c r="D9" s="73"/>
      <c r="E9" s="73"/>
      <c r="F9" s="73"/>
      <c r="G9" s="73"/>
      <c r="H9" s="73"/>
      <c r="I9" s="73"/>
      <c r="J9" s="73"/>
      <c r="K9" s="73"/>
      <c r="L9" s="73"/>
      <c r="M9" s="69"/>
      <c r="N9" s="70"/>
      <c r="O9" s="47"/>
    </row>
    <row r="10" spans="1:69" ht="15.75" customHeight="1">
      <c r="A10" s="89"/>
      <c r="B10" s="77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69"/>
      <c r="N10" s="70"/>
      <c r="O10" s="47"/>
    </row>
    <row r="11" spans="1:69" s="71" customFormat="1" ht="60.75" customHeight="1">
      <c r="A11" s="91"/>
      <c r="B11" s="85" t="s">
        <v>6</v>
      </c>
      <c r="C11" s="86"/>
      <c r="D11" s="86"/>
      <c r="E11" s="86"/>
      <c r="F11" s="86"/>
      <c r="G11" s="86"/>
      <c r="H11" s="69"/>
      <c r="I11" s="69"/>
      <c r="J11" s="87">
        <v>0</v>
      </c>
      <c r="K11" s="73"/>
      <c r="L11" s="73"/>
      <c r="M11" s="69"/>
      <c r="N11" s="69"/>
      <c r="O11" s="48"/>
      <c r="P11" s="66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</row>
    <row r="12" spans="1:69" ht="21">
      <c r="A12" s="89"/>
      <c r="B12" s="85" t="s">
        <v>4</v>
      </c>
      <c r="C12" s="86"/>
      <c r="D12" s="86"/>
      <c r="E12" s="86"/>
      <c r="F12" s="86"/>
      <c r="G12" s="86"/>
      <c r="H12" s="69"/>
      <c r="I12" s="69"/>
      <c r="J12" s="88">
        <v>0</v>
      </c>
      <c r="K12" s="73"/>
      <c r="L12" s="73"/>
      <c r="M12" s="69"/>
      <c r="N12" s="69"/>
      <c r="O12" s="48"/>
      <c r="P12" s="66"/>
    </row>
    <row r="13" spans="1:69" ht="21">
      <c r="A13" s="89"/>
      <c r="B13" s="85" t="s">
        <v>5</v>
      </c>
      <c r="C13" s="86"/>
      <c r="D13" s="86"/>
      <c r="E13" s="86"/>
      <c r="F13" s="86"/>
      <c r="G13" s="86"/>
      <c r="H13" s="69"/>
      <c r="I13" s="69"/>
      <c r="J13" s="88">
        <v>0</v>
      </c>
      <c r="K13" s="73"/>
      <c r="L13" s="73"/>
      <c r="M13" s="69"/>
      <c r="N13" s="69"/>
      <c r="O13" s="48"/>
      <c r="P13" s="66"/>
    </row>
    <row r="14" spans="1:69" ht="21">
      <c r="A14" s="89"/>
      <c r="B14" s="78"/>
      <c r="C14" s="73"/>
      <c r="D14" s="73"/>
      <c r="E14" s="73"/>
      <c r="F14" s="73"/>
      <c r="G14" s="73"/>
      <c r="H14" s="73"/>
      <c r="I14" s="73"/>
      <c r="J14" s="78"/>
      <c r="K14" s="73"/>
      <c r="L14" s="73"/>
      <c r="M14" s="69"/>
      <c r="N14" s="69"/>
      <c r="O14" s="48"/>
      <c r="P14" s="66"/>
    </row>
    <row r="15" spans="1:69" ht="36">
      <c r="A15" s="89"/>
      <c r="B15" s="82" t="s">
        <v>9</v>
      </c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69"/>
      <c r="N15" s="69"/>
      <c r="O15" s="47"/>
      <c r="P15" s="66"/>
    </row>
    <row r="16" spans="1:69" ht="15.75" thickBot="1">
      <c r="A16" s="89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69"/>
      <c r="N16" s="69"/>
      <c r="O16" s="47"/>
      <c r="P16" s="66"/>
    </row>
    <row r="17" spans="1:16" ht="21.75" thickTop="1">
      <c r="A17" s="89"/>
      <c r="B17" s="79" t="s">
        <v>8</v>
      </c>
      <c r="C17" s="74"/>
      <c r="D17" s="74"/>
      <c r="E17" s="73"/>
      <c r="F17" s="73"/>
      <c r="G17" s="73"/>
      <c r="H17" s="73"/>
      <c r="I17" s="73"/>
      <c r="J17" s="80">
        <f>(J11+J12)/'adatok és források'!B37*'adatok és források'!J8</f>
        <v>0</v>
      </c>
      <c r="K17" s="73"/>
      <c r="L17" s="73"/>
      <c r="M17" s="69"/>
      <c r="N17" s="69"/>
      <c r="O17" s="47"/>
      <c r="P17" s="66"/>
    </row>
    <row r="18" spans="1:16" ht="21">
      <c r="A18" s="89"/>
      <c r="B18" s="79" t="s">
        <v>7</v>
      </c>
      <c r="C18" s="74"/>
      <c r="D18" s="74"/>
      <c r="E18" s="73"/>
      <c r="F18" s="73"/>
      <c r="G18" s="73"/>
      <c r="H18" s="73"/>
      <c r="I18" s="73"/>
      <c r="J18" s="84">
        <f>((J11+J12)/'adatok és források'!B37*'adatok és források'!J17)+(J13*'adatok és források'!J33)</f>
        <v>0</v>
      </c>
      <c r="K18" s="73"/>
      <c r="L18" s="73"/>
      <c r="M18" s="69"/>
      <c r="N18" s="69"/>
      <c r="O18" s="47"/>
      <c r="P18" s="66"/>
    </row>
    <row r="19" spans="1:16" ht="21">
      <c r="A19" s="89"/>
      <c r="B19" s="79" t="s">
        <v>41</v>
      </c>
      <c r="C19" s="74"/>
      <c r="D19" s="74"/>
      <c r="E19" s="73"/>
      <c r="F19" s="73"/>
      <c r="G19" s="73"/>
      <c r="H19" s="73"/>
      <c r="I19" s="73"/>
      <c r="J19" s="84">
        <f>((J11+J12)/'adatok és források'!B37*'adatok és források'!J26)+(J13*'adatok és források'!J353)</f>
        <v>0</v>
      </c>
      <c r="K19" s="73"/>
      <c r="L19" s="73"/>
      <c r="M19" s="69"/>
      <c r="N19" s="69"/>
      <c r="O19" s="47"/>
      <c r="P19" s="66"/>
    </row>
    <row r="20" spans="1:16" ht="21.75" thickBot="1">
      <c r="A20" s="89"/>
      <c r="B20" s="79" t="s">
        <v>42</v>
      </c>
      <c r="C20" s="73"/>
      <c r="D20" s="73"/>
      <c r="E20" s="73"/>
      <c r="F20" s="73"/>
      <c r="G20" s="73"/>
      <c r="H20" s="73"/>
      <c r="I20" s="73"/>
      <c r="J20" s="81">
        <f>J19*0.45</f>
        <v>0</v>
      </c>
      <c r="K20" s="73"/>
      <c r="L20" s="73"/>
      <c r="M20" s="69"/>
      <c r="N20" s="69"/>
      <c r="O20" s="47"/>
      <c r="P20" s="66"/>
    </row>
    <row r="21" spans="1:16" ht="15.75" thickTop="1">
      <c r="A21" s="89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69"/>
      <c r="N21" s="69"/>
      <c r="O21" s="47"/>
      <c r="P21" s="66"/>
    </row>
    <row r="22" spans="1:16">
      <c r="A22" s="89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69"/>
      <c r="N22" s="69"/>
      <c r="O22" s="47"/>
      <c r="P22" s="66"/>
    </row>
    <row r="23" spans="1:16">
      <c r="A23" s="89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69"/>
      <c r="N23" s="69"/>
      <c r="O23" s="47"/>
      <c r="P23" s="66"/>
    </row>
    <row r="24" spans="1:16">
      <c r="A24" s="89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69"/>
      <c r="N24" s="69"/>
      <c r="O24" s="47"/>
    </row>
    <row r="25" spans="1:16">
      <c r="A25" s="89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69"/>
      <c r="N25" s="69"/>
      <c r="O25" s="47"/>
    </row>
    <row r="26" spans="1:16">
      <c r="A26" s="8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47"/>
    </row>
    <row r="27" spans="1:16">
      <c r="A27" s="8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47"/>
    </row>
    <row r="28" spans="1:16">
      <c r="A28" s="8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47"/>
    </row>
    <row r="29" spans="1:16">
      <c r="A29" s="8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47"/>
    </row>
    <row r="30" spans="1:16">
      <c r="A30" s="8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47"/>
    </row>
    <row r="31" spans="1:16">
      <c r="A31" s="8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47"/>
    </row>
    <row r="32" spans="1:16">
      <c r="A32" s="89"/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47"/>
    </row>
    <row r="33" spans="1:17">
      <c r="A33" s="89"/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47"/>
    </row>
    <row r="34" spans="1:17" ht="15" customHeight="1">
      <c r="A34" s="89"/>
      <c r="B34" s="69"/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47"/>
    </row>
    <row r="35" spans="1:17" ht="15.75" customHeight="1">
      <c r="A35" s="89"/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47"/>
    </row>
    <row r="36" spans="1:17">
      <c r="A36" s="89"/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</row>
    <row r="37" spans="1:17">
      <c r="A37" s="89"/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</row>
    <row r="38" spans="1:17">
      <c r="A38" s="89"/>
      <c r="B38" s="4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</row>
    <row r="39" spans="1:17">
      <c r="A39" s="65"/>
      <c r="N39" s="66"/>
      <c r="O39" s="66"/>
    </row>
    <row r="40" spans="1:17">
      <c r="A40" s="65"/>
      <c r="N40" s="66"/>
      <c r="O40" s="66"/>
    </row>
    <row r="41" spans="1:17">
      <c r="A41" s="65"/>
      <c r="N41" s="66"/>
      <c r="O41" s="66"/>
    </row>
    <row r="42" spans="1:17">
      <c r="A42" s="65"/>
      <c r="N42" s="66"/>
      <c r="O42" s="66"/>
      <c r="P42" s="66"/>
      <c r="Q42" s="66"/>
    </row>
    <row r="43" spans="1:17">
      <c r="A43" s="65"/>
      <c r="N43" s="66"/>
      <c r="O43" s="66"/>
      <c r="P43" s="66"/>
      <c r="Q43" s="66"/>
    </row>
    <row r="44" spans="1:17">
      <c r="A44" s="65"/>
    </row>
    <row r="45" spans="1:17">
      <c r="A45" s="65"/>
    </row>
    <row r="46" spans="1:17">
      <c r="A46" s="65"/>
    </row>
    <row r="47" spans="1:17">
      <c r="A47" s="65"/>
    </row>
    <row r="48" spans="1:17">
      <c r="A48" s="65"/>
    </row>
    <row r="49" spans="1:1">
      <c r="A49" s="65"/>
    </row>
    <row r="50" spans="1:1">
      <c r="A50" s="65"/>
    </row>
    <row r="51" spans="1:1">
      <c r="A51" s="65"/>
    </row>
    <row r="52" spans="1:1">
      <c r="A52" s="65"/>
    </row>
    <row r="53" spans="1:1">
      <c r="A53" s="65"/>
    </row>
    <row r="54" spans="1:1">
      <c r="A54" s="65"/>
    </row>
    <row r="55" spans="1:1">
      <c r="A55" s="65"/>
    </row>
  </sheetData>
  <phoneticPr fontId="0" type="noConversion"/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41"/>
  <sheetViews>
    <sheetView workbookViewId="0">
      <selection activeCell="A11" sqref="A11"/>
    </sheetView>
  </sheetViews>
  <sheetFormatPr defaultRowHeight="15"/>
  <cols>
    <col min="1" max="1" width="9.140625" style="4" customWidth="1"/>
    <col min="2" max="2" width="11" style="4" bestFit="1" customWidth="1"/>
    <col min="3" max="5" width="9.140625" style="4" customWidth="1"/>
    <col min="6" max="6" width="10.42578125" style="4" customWidth="1"/>
    <col min="7" max="8" width="9.140625" style="4" customWidth="1"/>
    <col min="9" max="9" width="16.7109375" style="4" customWidth="1"/>
    <col min="10" max="10" width="11.5703125" style="4" bestFit="1" customWidth="1"/>
    <col min="11" max="11" width="10" style="4" bestFit="1" customWidth="1"/>
    <col min="12" max="13" width="9.140625" style="4"/>
    <col min="14" max="14" width="21.42578125" style="4" customWidth="1"/>
    <col min="15" max="15" width="21.85546875" style="4" customWidth="1"/>
    <col min="16" max="16" width="17.5703125" style="4" customWidth="1"/>
    <col min="17" max="17" width="13.140625" style="4" customWidth="1"/>
    <col min="18" max="16384" width="9.140625" style="4"/>
  </cols>
  <sheetData>
    <row r="1" spans="1:17">
      <c r="A1" s="1" t="s">
        <v>10</v>
      </c>
    </row>
    <row r="3" spans="1:17" ht="15.75" thickBot="1">
      <c r="B3" s="1" t="s">
        <v>11</v>
      </c>
    </row>
    <row r="4" spans="1:17">
      <c r="B4" s="83" t="s">
        <v>12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6"/>
      <c r="P4"/>
    </row>
    <row r="5" spans="1:17">
      <c r="B5" s="9" t="s">
        <v>0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8"/>
      <c r="P5"/>
      <c r="Q5" s="50">
        <f>6/50</f>
        <v>0.12</v>
      </c>
    </row>
    <row r="6" spans="1:17">
      <c r="B6" s="61" t="s">
        <v>13</v>
      </c>
      <c r="C6" s="7"/>
      <c r="D6" s="7"/>
      <c r="E6" s="7"/>
      <c r="F6" s="7"/>
      <c r="G6" s="16"/>
      <c r="H6" s="16"/>
      <c r="I6" s="16"/>
      <c r="J6" s="16"/>
      <c r="K6" s="16"/>
      <c r="L6" s="7"/>
      <c r="M6" s="7"/>
      <c r="N6" s="8"/>
      <c r="P6" s="59"/>
    </row>
    <row r="7" spans="1:17">
      <c r="B7" s="61" t="s">
        <v>14</v>
      </c>
      <c r="C7" s="7"/>
      <c r="D7" s="7"/>
      <c r="E7" s="7"/>
      <c r="F7" s="7"/>
      <c r="G7" s="7"/>
      <c r="H7" s="7"/>
      <c r="I7" s="2" t="s">
        <v>21</v>
      </c>
      <c r="J7" s="15">
        <v>574354</v>
      </c>
      <c r="K7" s="7"/>
      <c r="L7" s="7"/>
      <c r="M7" s="7"/>
      <c r="N7" s="8"/>
      <c r="P7" s="12"/>
    </row>
    <row r="8" spans="1:17">
      <c r="B8" s="61" t="s">
        <v>15</v>
      </c>
      <c r="C8" s="7"/>
      <c r="D8" s="7"/>
      <c r="E8" s="7"/>
      <c r="F8" s="7"/>
      <c r="G8" s="7"/>
      <c r="H8" s="7"/>
      <c r="I8" s="2" t="s">
        <v>22</v>
      </c>
      <c r="J8" s="17">
        <f>1*2/3/6/17</f>
        <v>6.5359477124183E-3</v>
      </c>
      <c r="K8" s="7"/>
      <c r="L8" s="7"/>
      <c r="M8" s="7"/>
      <c r="N8" s="8"/>
      <c r="P8" s="57"/>
    </row>
    <row r="9" spans="1:17" ht="15.75" thickBot="1">
      <c r="B9" s="62" t="s">
        <v>16</v>
      </c>
      <c r="C9" s="10"/>
      <c r="D9" s="10"/>
      <c r="E9" s="10"/>
      <c r="F9" s="10"/>
      <c r="G9" s="10"/>
      <c r="H9" s="10"/>
      <c r="I9" s="3" t="s">
        <v>23</v>
      </c>
      <c r="J9" s="46">
        <f>J7*J8</f>
        <v>3753.9477124183004</v>
      </c>
      <c r="K9" s="10"/>
      <c r="L9" s="10"/>
      <c r="M9" s="10"/>
      <c r="N9" s="11"/>
      <c r="P9" s="60"/>
    </row>
    <row r="10" spans="1:17"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P10" s="12"/>
    </row>
    <row r="11" spans="1:17" ht="15.75" thickBot="1">
      <c r="B11" s="32" t="s">
        <v>17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P11" s="12"/>
    </row>
    <row r="12" spans="1:17">
      <c r="B12" s="56" t="s">
        <v>43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9"/>
      <c r="P12" s="12"/>
    </row>
    <row r="13" spans="1:17">
      <c r="B13" s="23" t="s">
        <v>18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2"/>
      <c r="P13" s="12"/>
    </row>
    <row r="14" spans="1:17">
      <c r="B14" s="23" t="s">
        <v>19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2"/>
      <c r="P14" s="12"/>
    </row>
    <row r="15" spans="1:17">
      <c r="B15" s="23" t="s">
        <v>20</v>
      </c>
      <c r="C15" s="21"/>
      <c r="D15" s="21"/>
      <c r="E15" s="21"/>
      <c r="F15" s="21"/>
      <c r="G15" s="21"/>
      <c r="H15" s="21"/>
      <c r="I15" s="21"/>
      <c r="J15" s="21"/>
      <c r="K15" s="21"/>
      <c r="L15" s="24"/>
      <c r="M15" s="21"/>
      <c r="N15" s="22"/>
      <c r="P15" s="12"/>
    </row>
    <row r="16" spans="1:17">
      <c r="B16" s="23"/>
      <c r="C16" s="21"/>
      <c r="D16" s="21"/>
      <c r="E16" s="21"/>
      <c r="F16" s="21"/>
      <c r="G16" s="21"/>
      <c r="H16" s="21"/>
      <c r="I16" s="24" t="s">
        <v>24</v>
      </c>
      <c r="J16" s="25">
        <v>158074</v>
      </c>
      <c r="K16" s="21"/>
      <c r="L16" s="21"/>
      <c r="M16" s="21"/>
      <c r="N16" s="22"/>
      <c r="P16" s="12"/>
    </row>
    <row r="17" spans="2:16">
      <c r="B17" s="20"/>
      <c r="C17" s="21"/>
      <c r="D17" s="21"/>
      <c r="E17" s="21"/>
      <c r="F17" s="21"/>
      <c r="G17" s="21"/>
      <c r="H17" s="21"/>
      <c r="I17" s="24" t="s">
        <v>25</v>
      </c>
      <c r="J17" s="26">
        <f>(1-0.06)*0.435/5.15/9</f>
        <v>8.822006472491907E-3</v>
      </c>
      <c r="K17" s="21"/>
      <c r="L17" s="21"/>
      <c r="M17" s="21"/>
      <c r="N17" s="22"/>
      <c r="P17" s="58"/>
    </row>
    <row r="18" spans="2:16" ht="15.75" thickBot="1">
      <c r="B18" s="27"/>
      <c r="C18" s="28"/>
      <c r="D18" s="28"/>
      <c r="E18" s="28"/>
      <c r="F18" s="28"/>
      <c r="G18" s="28"/>
      <c r="H18" s="28"/>
      <c r="I18" s="29" t="s">
        <v>26</v>
      </c>
      <c r="J18" s="30">
        <f>J16*J17</f>
        <v>1394.5298511326857</v>
      </c>
      <c r="K18" s="28"/>
      <c r="L18" s="28"/>
      <c r="M18" s="28"/>
      <c r="N18" s="31"/>
    </row>
    <row r="20" spans="2:16" ht="15.75" thickBot="1">
      <c r="B20" s="1" t="s">
        <v>27</v>
      </c>
    </row>
    <row r="21" spans="2:16">
      <c r="B21" s="51" t="s">
        <v>28</v>
      </c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7"/>
    </row>
    <row r="22" spans="2:16">
      <c r="B22" s="33" t="s">
        <v>29</v>
      </c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9"/>
      <c r="P22"/>
    </row>
    <row r="23" spans="2:16">
      <c r="B23" s="33" t="s">
        <v>30</v>
      </c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9"/>
    </row>
    <row r="24" spans="2:16">
      <c r="B24" s="33" t="s">
        <v>31</v>
      </c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9"/>
    </row>
    <row r="25" spans="2:16">
      <c r="B25" s="33"/>
      <c r="C25" s="38"/>
      <c r="D25" s="38"/>
      <c r="E25" s="38"/>
      <c r="F25" s="38"/>
      <c r="G25" s="38"/>
      <c r="H25" s="38"/>
      <c r="I25" s="34" t="s">
        <v>24</v>
      </c>
      <c r="J25" s="35">
        <v>158074</v>
      </c>
      <c r="K25" s="38"/>
      <c r="L25" s="38"/>
      <c r="M25" s="38"/>
      <c r="N25" s="39"/>
    </row>
    <row r="26" spans="2:16">
      <c r="B26" s="40"/>
      <c r="C26" s="38"/>
      <c r="D26" s="38"/>
      <c r="E26" s="38"/>
      <c r="F26" s="38"/>
      <c r="G26" s="38"/>
      <c r="H26" s="38"/>
      <c r="I26" s="34" t="s">
        <v>25</v>
      </c>
      <c r="J26" s="38">
        <f>(1-0.06)*0.435/5.15*22.2</f>
        <v>1.7626368932038832</v>
      </c>
      <c r="K26" s="38"/>
      <c r="L26" s="38"/>
      <c r="M26" s="38"/>
      <c r="N26" s="39"/>
      <c r="P26" s="49"/>
    </row>
    <row r="27" spans="2:16" ht="15.75" thickBot="1">
      <c r="B27" s="41"/>
      <c r="C27" s="42"/>
      <c r="D27" s="42"/>
      <c r="E27" s="42"/>
      <c r="F27" s="42"/>
      <c r="G27" s="42"/>
      <c r="H27" s="42"/>
      <c r="I27" s="43" t="s">
        <v>32</v>
      </c>
      <c r="J27" s="44">
        <f>J25*J26</f>
        <v>278627.06425631064</v>
      </c>
      <c r="K27" s="42"/>
      <c r="L27" s="42"/>
      <c r="M27" s="42"/>
      <c r="N27" s="45"/>
    </row>
    <row r="29" spans="2:16" ht="15.75" thickBot="1">
      <c r="B29" s="1" t="s">
        <v>33</v>
      </c>
    </row>
    <row r="30" spans="2:16">
      <c r="B30" s="51" t="s">
        <v>34</v>
      </c>
      <c r="C30" s="36"/>
      <c r="D30" s="36"/>
      <c r="E30" s="36"/>
      <c r="F30" s="36"/>
      <c r="G30" s="36">
        <f>(500*10*40)/40</f>
        <v>5000</v>
      </c>
      <c r="H30" s="36"/>
      <c r="I30" s="36"/>
      <c r="J30" s="36"/>
      <c r="K30" s="36"/>
      <c r="L30" s="36"/>
      <c r="M30" s="36"/>
      <c r="N30" s="37"/>
    </row>
    <row r="31" spans="2:16">
      <c r="B31" s="33" t="s">
        <v>35</v>
      </c>
      <c r="C31" s="38"/>
      <c r="D31" s="38"/>
      <c r="E31" s="38"/>
      <c r="F31" s="38"/>
      <c r="G31" s="52">
        <v>1.5</v>
      </c>
      <c r="H31" s="38"/>
      <c r="I31" s="38"/>
      <c r="J31" s="38"/>
      <c r="K31" s="38"/>
      <c r="L31" s="38"/>
      <c r="M31" s="38"/>
      <c r="N31" s="39"/>
    </row>
    <row r="32" spans="2:16">
      <c r="B32" s="33" t="s">
        <v>26</v>
      </c>
      <c r="C32" s="38"/>
      <c r="D32" s="38"/>
      <c r="E32" s="38"/>
      <c r="F32" s="38"/>
      <c r="G32" s="53">
        <v>60</v>
      </c>
      <c r="H32" s="38"/>
      <c r="I32" s="34" t="s">
        <v>26</v>
      </c>
      <c r="J32" s="55"/>
      <c r="K32" s="38"/>
      <c r="L32" s="38"/>
      <c r="M32" s="38"/>
      <c r="N32" s="39"/>
    </row>
    <row r="33" spans="2:14">
      <c r="B33" s="33" t="s">
        <v>36</v>
      </c>
      <c r="C33" s="38"/>
      <c r="D33" s="38"/>
      <c r="E33" s="38"/>
      <c r="F33" s="38"/>
      <c r="G33" s="38">
        <f>G31/G32</f>
        <v>2.5000000000000001E-2</v>
      </c>
      <c r="H33" s="38"/>
      <c r="I33" s="34" t="s">
        <v>1</v>
      </c>
      <c r="J33" s="38">
        <f>G34</f>
        <v>5.0000000000000004E-6</v>
      </c>
      <c r="K33" s="38"/>
      <c r="L33" s="38"/>
      <c r="M33" s="38"/>
      <c r="N33" s="39"/>
    </row>
    <row r="34" spans="2:14">
      <c r="B34" s="33" t="s">
        <v>37</v>
      </c>
      <c r="C34" s="38"/>
      <c r="D34" s="38"/>
      <c r="E34" s="38"/>
      <c r="F34" s="38"/>
      <c r="G34" s="38">
        <f>G33/G30</f>
        <v>5.0000000000000004E-6</v>
      </c>
      <c r="H34" s="38"/>
      <c r="I34" s="34" t="s">
        <v>39</v>
      </c>
      <c r="J34" s="55"/>
      <c r="K34" s="38"/>
      <c r="L34" s="38"/>
      <c r="M34" s="38"/>
      <c r="N34" s="39"/>
    </row>
    <row r="35" spans="2:14" ht="15.75" thickBot="1">
      <c r="B35" s="54" t="s">
        <v>38</v>
      </c>
      <c r="C35" s="42"/>
      <c r="D35" s="42"/>
      <c r="E35" s="42"/>
      <c r="F35" s="42"/>
      <c r="G35" s="42">
        <f>22.2*9*G34</f>
        <v>9.9899999999999989E-4</v>
      </c>
      <c r="H35" s="42"/>
      <c r="I35" s="43" t="s">
        <v>25</v>
      </c>
      <c r="J35" s="42">
        <f>G35</f>
        <v>9.9899999999999989E-4</v>
      </c>
      <c r="K35" s="42"/>
      <c r="L35" s="42"/>
      <c r="M35" s="42"/>
      <c r="N35" s="45"/>
    </row>
    <row r="36" spans="2:14" ht="15.75" thickBot="1"/>
    <row r="37" spans="2:14" ht="15.75" thickBot="1">
      <c r="B37" s="68">
        <v>6</v>
      </c>
      <c r="C37" s="67" t="s">
        <v>40</v>
      </c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4"/>
    </row>
    <row r="38" spans="2:14">
      <c r="C38" s="13"/>
    </row>
    <row r="39" spans="2:14">
      <c r="C39" s="14"/>
    </row>
    <row r="40" spans="2:14">
      <c r="C40" s="14"/>
    </row>
    <row r="41" spans="2:14">
      <c r="C41" s="14"/>
    </row>
  </sheetData>
  <phoneticPr fontId="0" type="noConversion"/>
  <hyperlinks>
    <hyperlink ref="B5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Kalkulátor</vt:lpstr>
      <vt:lpstr>adatok és források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Oracle Green Calculator</dc:title>
  <dc:subject>Content management ROI and green initiatives</dc:subject>
  <dc:creator>Brian Dirking</dc:creator>
  <cp:keywords>roi green content management trees carbon oil</cp:keywords>
  <cp:lastModifiedBy>okovacs</cp:lastModifiedBy>
  <cp:lastPrinted>2008-11-05T19:02:34Z</cp:lastPrinted>
  <dcterms:created xsi:type="dcterms:W3CDTF">2008-07-08T21:01:01Z</dcterms:created>
  <dcterms:modified xsi:type="dcterms:W3CDTF">2011-07-18T09:56:19Z</dcterms:modified>
</cp:coreProperties>
</file>